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5415" windowWidth="13770" windowHeight="5445" activeTab="0"/>
  </bookViews>
  <sheets>
    <sheet name="2by2 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<sst xmlns="http://schemas.openxmlformats.org/spreadsheetml/2006/main" count="11" uniqueCount="10">
  <si>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Test(+)</t>
  </si>
  <si>
    <t>Test(-)</t>
  </si>
  <si>
    <t>Dis(+)</t>
  </si>
  <si>
    <t>Dis(-)</t>
  </si>
  <si>
    <t>Sensitivity</t>
  </si>
  <si>
    <t>95%CI</t>
  </si>
  <si>
    <t>Specificity</t>
  </si>
  <si>
    <t>LR-=</t>
  </si>
  <si>
    <t>LR+=</t>
  </si>
  <si>
    <t>95%CI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</si>
</sst>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0_ "/>
    <numFmt numFmtId="189" formatCode="0.000"/>
    <numFmt numFmtId="190" formatCode="0.00_);[Red]\(0.00\)"/>
    <numFmt numFmtId="191" formatCode="0.0_ "/>
  </numFmts>
  <fonts count="39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91" fontId="1" fillId="0" borderId="13" xfId="0" applyNumberFormat="1" applyFont="1" applyBorder="1" applyAlignment="1">
      <alignment/>
    </xf>
    <xf numFmtId="191" fontId="2" fillId="0" borderId="14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190" fontId="1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15" sqref="B15"/>
    </sheetView>
  </sheetViews>
  <sheetFormatPr defaultColWidth="9.00390625" defaultRowHeight="12.75"/>
  <sheetData>
    <row r="1" spans="2:12" ht="13.5" thickBot="1">
      <c r="B1" s="3" t="s">
        <v>2</v>
      </c>
      <c r="C1" s="3" t="s">
        <v>3</v>
      </c>
      <c r="D1" s="8"/>
      <c r="E1" s="8"/>
      <c r="G1" t="s">
        <v>4</v>
      </c>
      <c r="H1" s="1" t="s">
        <v>5</v>
      </c>
      <c r="I1" s="1"/>
      <c r="J1" t="s">
        <v>6</v>
      </c>
      <c r="K1" s="1" t="s">
        <v>5</v>
      </c>
      <c r="L1" s="1"/>
    </row>
    <row r="2" spans="1:12" ht="14.25" thickBot="1" thickTop="1">
      <c r="A2" s="4" t="s">
        <v>0</v>
      </c>
      <c r="B2" s="5">
        <v>10</v>
      </c>
      <c r="C2" s="5">
        <v>21</v>
      </c>
      <c r="D2" s="8"/>
      <c r="E2" s="8"/>
      <c r="G2" s="12">
        <f>B2/(B2+B3)</f>
        <v>0.7142857142857143</v>
      </c>
      <c r="H2" s="13">
        <f>(-((-2.84-2*B2)*(B2+B3))-SQRT(((-2.84-2*B2)*(B2+B3))^2-4*((B2+B3)^2+1.96^2*(B2+B3))*((B2-0.5)^2)))/(2*((B2+B3)^2+1.96^2*(B2+B3)))</f>
        <v>0.42011295463384873</v>
      </c>
      <c r="I2" s="14">
        <f>(-((-2.84-2*B2)*(B2+B3))+SQRT(((-2.84-2*B2)*(B2+B3))^2-4*((B2+B3)^2+1.96^2*(B2+B3))*((B2-0.5)^2)))/(2*((B2+B3)^2+1.96^2*(B2+B3)))</f>
        <v>0.8600412916220925</v>
      </c>
      <c r="J2" s="12">
        <f>C3/(C2+C3)</f>
        <v>0.46153846153846156</v>
      </c>
      <c r="K2" s="13">
        <f>(-((-2.84-2*C3)*(C2+C3))-SQRT(((-2.84-2*C3)*(C2+C3))^2-4*((C2+C3)^2+1.96^2*(C2+C3))*((C3-0.5)^2)))/(2*((C2+C3)^2+1.96^2*(C2+C3)))</f>
        <v>0.30434853857518024</v>
      </c>
      <c r="L2" s="14">
        <f>(-((-2.84-2*C3)*(C2+C3))+SQRT(((-2.84-2*C3)*(C2+C3))^2-4*((C2+C3)^2+1.96^2*(C2+C3))*((C3-0.5)^2)))/(2*((C2+C3)^2+1.96^2*(C2+C3)))</f>
        <v>0.6022469200444793</v>
      </c>
    </row>
    <row r="3" spans="1:8" ht="14.25" thickBot="1" thickTop="1">
      <c r="A3" s="4" t="s">
        <v>1</v>
      </c>
      <c r="B3" s="5">
        <v>4</v>
      </c>
      <c r="C3" s="5">
        <v>18</v>
      </c>
      <c r="D3" s="8"/>
      <c r="E3" s="8"/>
      <c r="H3" s="2"/>
    </row>
    <row r="4" spans="2:3" ht="13.5" thickTop="1">
      <c r="B4">
        <f>B2+B3</f>
        <v>14</v>
      </c>
      <c r="C4">
        <f>C2+C3</f>
        <v>39</v>
      </c>
    </row>
    <row r="6" spans="1:5" ht="13.5" thickBot="1">
      <c r="A6" s="6"/>
      <c r="D6" s="7" t="s">
        <v>9</v>
      </c>
      <c r="E6" s="1"/>
    </row>
    <row r="7" spans="2:5" ht="13.5" thickBot="1">
      <c r="B7" t="s">
        <v>8</v>
      </c>
      <c r="C7" s="9">
        <f>(B2/B4)/(C2/C4)</f>
        <v>1.326530612244898</v>
      </c>
      <c r="D7" s="10">
        <f>EXP(LN(C7)-1.96*SQRT(1/(B2+0.5)-1/(B4+0.5)+1/(C2+0.5)-1/(C4+0.5)))</f>
        <v>0.865489455728358</v>
      </c>
      <c r="E7" s="11">
        <f>EXP(LN(C7)+1.96*SQRT(1/(B2+0.5)-1/(B4+0.5)+1/(C2+0.5)-1/(C4+0.5)))</f>
        <v>2.033165688589414</v>
      </c>
    </row>
    <row r="8" spans="2:5" ht="13.5" thickBot="1">
      <c r="B8" t="s">
        <v>7</v>
      </c>
      <c r="C8" s="9">
        <f>(B3/B4)/(C3/C4)</f>
        <v>0.619047619047619</v>
      </c>
      <c r="D8" s="10">
        <f>EXP(LN(C8)-1.96*SQRT(1/(B3+0.5)-1/(B4+0.5)+1/(C3+0.5)-1/(C4+0.5)))</f>
        <v>0.26827986494940465</v>
      </c>
      <c r="E8" s="11">
        <f>EXP(LN(C8)+1.96*SQRT(1/(B3+0.5)-1/(B4+0.5)+1/(C3+0.5)-1/(C4+0.5)))</f>
        <v>1.4284335304880154</v>
      </c>
    </row>
  </sheetData>
  <sheetProtection selectLockedCell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Furukawa</dc:creator>
  <cp:keywords/>
  <dc:description/>
  <cp:lastModifiedBy>Toshi A Furukawa</cp:lastModifiedBy>
  <cp:lastPrinted>2004-12-15T00:16:48Z</cp:lastPrinted>
  <dcterms:created xsi:type="dcterms:W3CDTF">1997-10-31T13:06:55Z</dcterms:created>
  <dcterms:modified xsi:type="dcterms:W3CDTF">2012-10-30T00:16:43Z</dcterms:modified>
  <cp:category/>
  <cp:version/>
  <cp:contentType/>
  <cp:contentStatus/>
</cp:coreProperties>
</file>